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mc:AlternateContent xmlns:mc="http://schemas.openxmlformats.org/markup-compatibility/2006">
    <mc:Choice Requires="x15">
      <x15ac:absPath xmlns:x15ac="http://schemas.microsoft.com/office/spreadsheetml/2010/11/ac" url="https://marktpilot-my.sharepoint.com/personal/nils_hildebrandt_markt-pilot_com/Documents/"/>
    </mc:Choice>
  </mc:AlternateContent>
  <xr:revisionPtr revIDLastSave="0" documentId="8_{5064E902-6235-4636-A3D8-3E576E0A121C}" xr6:coauthVersionLast="47" xr6:coauthVersionMax="47" xr10:uidLastSave="{00000000-0000-0000-0000-000000000000}"/>
  <workbookProtection workbookAlgorithmName="SHA-512" workbookHashValue="gpB0xJ2SzOm5fnN/J6OGlUK1unT+QwvNadaHhRGT8ecTmXSuSYtZX1okZepnJNnt9Z9/+/C/cNWaejx4wAylQA==" workbookSaltValue="8AIDIxZMwsiuqLfvYOPFOw==" workbookSpinCount="100000" lockStructure="1"/>
  <bookViews>
    <workbookView xWindow="-110" yWindow="-110" windowWidth="19420" windowHeight="10300" xr2:uid="{55B83FB7-9365-4238-BFFE-430536E5F64C}"/>
  </bookViews>
  <sheets>
    <sheet name="ROI Calculation"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3" l="1"/>
  <c r="C18" i="3"/>
  <c r="D66" i="3"/>
  <c r="D62" i="3"/>
  <c r="D39" i="3" l="1"/>
  <c r="D65" i="3" l="1"/>
  <c r="D27" i="3" s="1"/>
  <c r="D40" i="3"/>
  <c r="D41" i="3" s="1"/>
  <c r="D49" i="3" l="1"/>
  <c r="D28" i="3" s="1"/>
  <c r="F27" i="3"/>
  <c r="F49" i="3" s="1"/>
  <c r="E27" i="3"/>
  <c r="E49" i="3" l="1"/>
  <c r="E28" i="3" s="1"/>
  <c r="D20" i="3" s="1"/>
  <c r="D19" i="3"/>
  <c r="F2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Krystell Fuguet</author>
  </authors>
  <commentList>
    <comment ref="C16" authorId="0" shapeId="0" xr:uid="{E7490219-353F-4209-8EF5-0E184994BA12}">
      <text>
        <r>
          <rPr>
            <sz val="11"/>
            <color theme="1"/>
            <rFont val="Aptos Narrow"/>
            <family val="2"/>
            <scheme val="minor"/>
          </rPr>
          <t>MP delivers significant efficiency gains, which become even more pronounced in the absence of pricing optimization software.</t>
        </r>
      </text>
    </comment>
  </commentList>
</comments>
</file>

<file path=xl/sharedStrings.xml><?xml version="1.0" encoding="utf-8"?>
<sst xmlns="http://schemas.openxmlformats.org/spreadsheetml/2006/main" count="54" uniqueCount="48">
  <si>
    <t xml:space="preserve"> </t>
  </si>
  <si>
    <t>ROI Calculation</t>
  </si>
  <si>
    <t>About</t>
  </si>
  <si>
    <t>MARKT-PILOT is a leading provider of software for market-oriented spare parts pricing in machine manufacturing. The solutions enable OEMs to conduct precise market price research, automated price recommendations and optimized strategies.</t>
  </si>
  <si>
    <t>Instructions</t>
  </si>
  <si>
    <t>Your Input data</t>
  </si>
  <si>
    <t>Modify only the yellow cells</t>
  </si>
  <si>
    <t>Annual Parts revenue</t>
  </si>
  <si>
    <t>1. Include both manufactured and purchased parts.*</t>
  </si>
  <si>
    <t>Revenue from Purchased Parts (share in %)</t>
  </si>
  <si>
    <t>*Purchased parts are those parts that you are buying from suppliers and re-sell to your customers.</t>
  </si>
  <si>
    <t>Number of Purchased Parts</t>
  </si>
  <si>
    <t>2. Specify the number of purchased parts contributing to the revenue share.</t>
  </si>
  <si>
    <t>Currency</t>
  </si>
  <si>
    <t>EUR</t>
  </si>
  <si>
    <t>3. Select the currency in which you would like to display your results.</t>
  </si>
  <si>
    <t>Region</t>
  </si>
  <si>
    <t>Europe</t>
  </si>
  <si>
    <t>4. Select the region from which you typically source and sell your parts</t>
  </si>
  <si>
    <t>Do you have pricing optimization software in place?</t>
  </si>
  <si>
    <t>Yes</t>
  </si>
  <si>
    <t>Your Return on Investment</t>
  </si>
  <si>
    <t>Revenue uplift (p.a.)</t>
  </si>
  <si>
    <t>The expected annual revenue increase, based on the average results achieved by our customers.</t>
  </si>
  <si>
    <t>Your exemplary ROI</t>
  </si>
  <si>
    <t>Your ROI, calculated based on the amount you pay and your resulting revenue uplift.</t>
  </si>
  <si>
    <t>Your Results in different scenarios</t>
  </si>
  <si>
    <t>Conservative</t>
  </si>
  <si>
    <t>Average</t>
  </si>
  <si>
    <t>Optimistic</t>
  </si>
  <si>
    <t>🚀 You’ve built your first use case with MARKT-PILOT!</t>
  </si>
  <si>
    <t xml:space="preserve">Want a more detailed breakdown? Connect with one of our experts to create a custom use case for your company. </t>
  </si>
  <si>
    <t>Your revenue uplift (p.a.) across three scenarios</t>
  </si>
  <si>
    <t>Your exemplary ROI across three scenarios</t>
  </si>
  <si>
    <t>👉 Get Your Custom ROI Assessment Today!</t>
  </si>
  <si>
    <r>
      <t xml:space="preserve">Disclaimer: </t>
    </r>
    <r>
      <rPr>
        <sz val="9"/>
        <color rgb="FF0E2841"/>
        <rFont val="Aptos Display"/>
        <family val="2"/>
        <scheme val="major"/>
      </rPr>
      <t xml:space="preserve">The figures provided are for illustrative purposes only. Revenue uplift can vary significantly. The standard example is based on the average from our customer experience, which is 21%. ROI can only be achieved if all pricing recommendations are implemented. </t>
    </r>
  </si>
  <si>
    <t>Actual pricing, thus influencing ROI, is subject to additional factors such as contract duration, number of regions, customer tier, industry, and package selection, among others. These factors have not been considered in this exemplary calculation.</t>
  </si>
  <si>
    <t>Calc</t>
  </si>
  <si>
    <t>Profit increase</t>
  </si>
  <si>
    <t>Profit increase scenario</t>
  </si>
  <si>
    <t>Multiple</t>
  </si>
  <si>
    <t>USD</t>
  </si>
  <si>
    <t>Nothern Americas</t>
  </si>
  <si>
    <t>Asia</t>
  </si>
  <si>
    <t>Latin America</t>
  </si>
  <si>
    <t>Additional calc</t>
  </si>
  <si>
    <t>Pricing optimization software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</si>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</sst>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
  </numFmts>
  <fonts count="27">
    <font>
      <sz val="11"/>
      <color theme="1"/>
      <name val="Aptos Narrow"/>
      <family val="2"/>
      <scheme val="minor"/>
    </font>
    <font>
      <sz val="11"/>
      <color theme="1"/>
      <name val="Aptos Narrow"/>
      <family val="2"/>
      <scheme val="minor"/>
    </font>
    <font>
      <u/>
      <sz val="11"/>
      <color theme="10"/>
      <name val="Aptos Narrow"/>
      <family val="2"/>
      <scheme val="minor"/>
    </font>
    <font>
      <b/>
      <sz val="11"/>
      <color theme="0"/>
      <name val="Aptos Display"/>
      <family val="2"/>
      <scheme val="major"/>
    </font>
    <font>
      <b/>
      <sz val="14"/>
      <color theme="0"/>
      <name val="Aptos Display"/>
      <family val="2"/>
      <scheme val="major"/>
    </font>
    <font>
      <sz val="11"/>
      <color theme="1"/>
      <name val="Aptos Display"/>
      <family val="2"/>
      <scheme val="major"/>
    </font>
    <font>
      <b/>
      <sz val="11"/>
      <color theme="1"/>
      <name val="Aptos Display"/>
      <family val="2"/>
      <scheme val="major"/>
    </font>
    <font>
      <b/>
      <sz val="12"/>
      <color theme="0"/>
      <name val="Aptos Display"/>
      <family val="2"/>
      <scheme val="major"/>
    </font>
    <font>
      <sz val="11"/>
      <color rgb="FF000000"/>
      <name val="Aptos Display"/>
      <family val="2"/>
      <scheme val="major"/>
    </font>
    <font>
      <i/>
      <sz val="11"/>
      <color rgb="FF000000"/>
      <name val="Aptos Display"/>
      <family val="2"/>
      <scheme val="major"/>
    </font>
    <font>
      <i/>
      <sz val="11"/>
      <color theme="3"/>
      <name val="Aptos Display"/>
      <family val="2"/>
      <scheme val="major"/>
    </font>
    <font>
      <b/>
      <i/>
      <sz val="11"/>
      <color theme="0"/>
      <name val="Aptos Display"/>
      <family val="2"/>
      <scheme val="major"/>
    </font>
    <font>
      <b/>
      <i/>
      <sz val="11"/>
      <color theme="1"/>
      <name val="Aptos Display"/>
      <family val="2"/>
      <scheme val="major"/>
    </font>
    <font>
      <sz val="11"/>
      <color theme="0"/>
      <name val="Aptos Display"/>
      <family val="2"/>
      <scheme val="major"/>
    </font>
    <font>
      <i/>
      <sz val="11"/>
      <color theme="1"/>
      <name val="Aptos Display"/>
      <family val="2"/>
      <scheme val="major"/>
    </font>
    <font>
      <i/>
      <sz val="11"/>
      <color theme="0" tint="-0.499984740745262"/>
      <name val="Aptos Display"/>
      <family val="2"/>
      <scheme val="major"/>
    </font>
    <font>
      <sz val="10"/>
      <color theme="1"/>
      <name val="Aptos Display"/>
      <family val="2"/>
      <scheme val="major"/>
    </font>
    <font>
      <sz val="11"/>
      <color rgb="FF002060"/>
      <name val="Aptos Display"/>
      <family val="2"/>
      <scheme val="major"/>
    </font>
    <font>
      <sz val="10"/>
      <color rgb="FF002060"/>
      <name val="Aptos Display"/>
      <family val="2"/>
      <scheme val="major"/>
    </font>
    <font>
      <b/>
      <sz val="11"/>
      <color rgb="FF002060"/>
      <name val="Aptos Display"/>
      <family val="2"/>
      <scheme val="major"/>
    </font>
    <font>
      <i/>
      <sz val="11"/>
      <color rgb="FF002060"/>
      <name val="Aptos Display"/>
      <family val="2"/>
      <scheme val="major"/>
    </font>
    <font>
      <b/>
      <sz val="16"/>
      <color theme="0"/>
      <name val="Aptos Display"/>
      <family val="2"/>
      <scheme val="major"/>
    </font>
    <font>
      <b/>
      <u/>
      <sz val="14"/>
      <color rgb="FF1D355E"/>
      <name val="Aptos Display"/>
      <family val="2"/>
      <scheme val="major"/>
    </font>
    <font>
      <sz val="11"/>
      <color rgb="FF1D355E"/>
      <name val="Aptos Display"/>
      <family val="2"/>
      <scheme val="major"/>
    </font>
    <font>
      <b/>
      <sz val="12"/>
      <color rgb="FF1D355E"/>
      <name val="Aptos Display"/>
      <family val="2"/>
      <scheme val="major"/>
    </font>
    <font>
      <b/>
      <sz val="9"/>
      <color rgb="FF0E2841"/>
      <name val="Aptos Display"/>
      <family val="2"/>
      <scheme val="major"/>
    </font>
    <font>
      <sz val="9"/>
      <color rgb="FF0E2841"/>
      <name val="Aptos Display"/>
      <family val="2"/>
      <scheme val="major"/>
    </font>
  </fonts>
  <fills count="6">
    <fill>
      <patternFill patternType="none"/>
    </fill>
    <fill>
      <patternFill patternType="gray125"/>
    </fill>
    <fill>
      <patternFill patternType="solid">
        <fgColor rgb="FFFFFBC6"/>
        <bgColor rgb="FF000000"/>
      </patternFill>
    </fill>
    <fill>
      <patternFill patternType="solid">
        <fgColor rgb="FF04395E"/>
        <bgColor indexed="64"/>
      </patternFill>
    </fill>
    <fill>
      <patternFill patternType="solid">
        <fgColor rgb="FF1D355E"/>
        <bgColor indexed="64"/>
      </patternFill>
    </fill>
    <fill>
      <patternFill patternType="solid">
        <fgColor theme="0"/>
        <bgColor indexed="64"/>
      </patternFill>
    </fill>
  </fills>
  <borders count="28">
    <border>
      <left/>
      <right/>
      <top/>
      <bottom/>
      <diagonal/>
    </border>
    <border>
      <left/>
      <right/>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hair">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bottom/>
      <diagonal/>
    </border>
    <border>
      <left style="thin">
        <color indexed="64"/>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style="medium">
        <color indexed="64"/>
      </right>
      <top/>
      <bottom style="hair">
        <color auto="1"/>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82">
    <xf numFmtId="0" fontId="0" fillId="0" borderId="0" xfId="0"/>
    <xf numFmtId="0" fontId="3" fillId="3" borderId="0" xfId="0" applyFont="1" applyFill="1" applyAlignment="1" applyProtection="1">
      <alignment horizontal="left"/>
      <protection locked="0"/>
    </xf>
    <xf numFmtId="0" fontId="3" fillId="3" borderId="0" xfId="0" applyFont="1" applyFill="1" applyAlignment="1" applyProtection="1">
      <alignment horizontal="right"/>
      <protection locked="0"/>
    </xf>
    <xf numFmtId="0" fontId="3" fillId="3" borderId="0" xfId="0" applyFont="1" applyFill="1" applyAlignment="1" applyProtection="1">
      <alignment horizontal="right"/>
      <protection hidden="1"/>
    </xf>
    <xf numFmtId="0" fontId="3" fillId="3" borderId="0" xfId="0" applyFont="1" applyFill="1" applyAlignment="1" applyProtection="1">
      <alignment horizontal="left"/>
      <protection hidden="1"/>
    </xf>
    <xf numFmtId="0" fontId="4" fillId="3" borderId="0" xfId="0" applyFont="1" applyFill="1" applyAlignment="1" applyProtection="1">
      <alignment horizontal="left"/>
      <protection locked="0"/>
    </xf>
    <xf numFmtId="0" fontId="5" fillId="0" borderId="0" xfId="0" applyFont="1" applyProtection="1">
      <protection hidden="1"/>
    </xf>
    <xf numFmtId="0" fontId="5" fillId="0" borderId="1" xfId="0" applyFont="1" applyBorder="1" applyProtection="1">
      <protection hidden="1"/>
    </xf>
    <xf numFmtId="0" fontId="5" fillId="0" borderId="0" xfId="0" applyFont="1" applyAlignment="1" applyProtection="1">
      <alignment horizontal="centerContinuous"/>
      <protection hidden="1"/>
    </xf>
    <xf numFmtId="0" fontId="6" fillId="0" borderId="0" xfId="0" applyFont="1" applyProtection="1">
      <protection hidden="1"/>
    </xf>
    <xf numFmtId="0" fontId="7" fillId="3" borderId="2" xfId="0" applyFont="1" applyFill="1" applyBorder="1" applyAlignment="1" applyProtection="1">
      <alignment horizontal="left" vertical="center"/>
      <protection hidden="1"/>
    </xf>
    <xf numFmtId="0" fontId="3" fillId="3" borderId="4" xfId="0" applyFont="1" applyFill="1" applyBorder="1" applyAlignment="1" applyProtection="1">
      <alignment horizontal="right"/>
      <protection hidden="1"/>
    </xf>
    <xf numFmtId="0" fontId="3" fillId="3" borderId="2" xfId="0" applyFont="1" applyFill="1" applyBorder="1" applyAlignment="1" applyProtection="1">
      <alignment horizontal="right"/>
      <protection hidden="1"/>
    </xf>
    <xf numFmtId="0" fontId="5" fillId="0" borderId="19" xfId="0" applyFont="1" applyBorder="1" applyProtection="1">
      <protection hidden="1"/>
    </xf>
    <xf numFmtId="3" fontId="8" fillId="0" borderId="2" xfId="0" applyNumberFormat="1" applyFont="1" applyBorder="1" applyAlignment="1" applyProtection="1">
      <alignment horizontal="left"/>
      <protection hidden="1"/>
    </xf>
    <xf numFmtId="4" fontId="9" fillId="2" borderId="5" xfId="0" applyNumberFormat="1" applyFont="1" applyFill="1" applyBorder="1" applyAlignment="1" applyProtection="1">
      <alignment horizontal="right"/>
      <protection locked="0"/>
    </xf>
    <xf numFmtId="9" fontId="9" fillId="2" borderId="6" xfId="1" applyFont="1" applyFill="1" applyBorder="1" applyAlignment="1" applyProtection="1">
      <alignment horizontal="right"/>
      <protection locked="0"/>
    </xf>
    <xf numFmtId="1" fontId="9" fillId="2" borderId="5" xfId="0" applyNumberFormat="1" applyFont="1" applyFill="1" applyBorder="1" applyAlignment="1" applyProtection="1">
      <alignment horizontal="right"/>
      <protection locked="0"/>
    </xf>
    <xf numFmtId="1" fontId="9" fillId="2" borderId="17" xfId="0" applyNumberFormat="1" applyFont="1" applyFill="1" applyBorder="1" applyAlignment="1" applyProtection="1">
      <alignment horizontal="right"/>
      <protection locked="0"/>
    </xf>
    <xf numFmtId="0" fontId="5" fillId="0" borderId="0" xfId="0" quotePrefix="1" applyFont="1" applyProtection="1">
      <protection hidden="1"/>
    </xf>
    <xf numFmtId="0" fontId="11" fillId="3" borderId="2" xfId="0" applyFont="1" applyFill="1" applyBorder="1" applyAlignment="1" applyProtection="1">
      <alignment horizontal="left" vertical="center"/>
      <protection hidden="1"/>
    </xf>
    <xf numFmtId="3" fontId="8" fillId="0" borderId="9" xfId="0" applyNumberFormat="1" applyFont="1" applyBorder="1" applyAlignment="1" applyProtection="1">
      <alignment horizontal="left"/>
      <protection hidden="1"/>
    </xf>
    <xf numFmtId="4" fontId="12" fillId="0" borderId="10" xfId="0" applyNumberFormat="1" applyFont="1" applyBorder="1" applyAlignment="1" applyProtection="1">
      <alignment horizontal="right"/>
      <protection hidden="1"/>
    </xf>
    <xf numFmtId="3" fontId="8" fillId="0" borderId="0" xfId="0" applyNumberFormat="1" applyFont="1" applyAlignment="1" applyProtection="1">
      <alignment horizontal="left"/>
      <protection hidden="1"/>
    </xf>
    <xf numFmtId="9" fontId="12" fillId="0" borderId="10" xfId="0" applyNumberFormat="1" applyFont="1" applyBorder="1" applyProtection="1">
      <protection hidden="1"/>
    </xf>
    <xf numFmtId="0" fontId="3" fillId="3" borderId="7" xfId="0" applyFont="1" applyFill="1" applyBorder="1" applyAlignment="1" applyProtection="1">
      <alignment horizontal="left"/>
      <protection hidden="1"/>
    </xf>
    <xf numFmtId="0" fontId="3" fillId="3" borderId="8" xfId="0" applyFont="1" applyFill="1" applyBorder="1" applyAlignment="1" applyProtection="1">
      <alignment horizontal="right"/>
      <protection hidden="1"/>
    </xf>
    <xf numFmtId="44" fontId="5" fillId="0" borderId="0" xfId="0" applyNumberFormat="1" applyFont="1" applyProtection="1">
      <protection hidden="1"/>
    </xf>
    <xf numFmtId="0" fontId="7" fillId="3" borderId="11" xfId="0" applyFont="1" applyFill="1" applyBorder="1" applyAlignment="1" applyProtection="1">
      <alignment horizontal="left" vertical="center"/>
      <protection hidden="1"/>
    </xf>
    <xf numFmtId="0" fontId="3" fillId="3" borderId="12" xfId="0" applyFont="1" applyFill="1" applyBorder="1" applyAlignment="1" applyProtection="1">
      <alignment horizontal="left" vertical="center"/>
      <protection hidden="1"/>
    </xf>
    <xf numFmtId="0" fontId="3" fillId="3" borderId="13" xfId="0" applyFont="1" applyFill="1" applyBorder="1" applyAlignment="1" applyProtection="1">
      <alignment horizontal="left" vertical="center"/>
      <protection hidden="1"/>
    </xf>
    <xf numFmtId="9" fontId="13" fillId="3" borderId="0" xfId="0" applyNumberFormat="1" applyFont="1" applyFill="1" applyAlignment="1" applyProtection="1">
      <alignment horizontal="right"/>
      <protection hidden="1"/>
    </xf>
    <xf numFmtId="9" fontId="13" fillId="3" borderId="4" xfId="0" applyNumberFormat="1" applyFont="1" applyFill="1" applyBorder="1" applyAlignment="1" applyProtection="1">
      <alignment horizontal="right"/>
      <protection hidden="1"/>
    </xf>
    <xf numFmtId="4" fontId="14" fillId="0" borderId="3" xfId="0" applyNumberFormat="1" applyFont="1" applyBorder="1" applyAlignment="1" applyProtection="1">
      <alignment horizontal="right"/>
      <protection hidden="1"/>
    </xf>
    <xf numFmtId="4" fontId="14" fillId="0" borderId="10" xfId="0" applyNumberFormat="1" applyFont="1" applyBorder="1" applyAlignment="1" applyProtection="1">
      <alignment horizontal="right"/>
      <protection hidden="1"/>
    </xf>
    <xf numFmtId="3" fontId="8" fillId="0" borderId="14" xfId="0" applyNumberFormat="1" applyFont="1" applyBorder="1" applyAlignment="1" applyProtection="1">
      <alignment horizontal="left"/>
      <protection hidden="1"/>
    </xf>
    <xf numFmtId="9" fontId="14" fillId="0" borderId="15" xfId="1" applyFont="1" applyBorder="1" applyAlignment="1" applyProtection="1">
      <alignment horizontal="right"/>
      <protection hidden="1"/>
    </xf>
    <xf numFmtId="9" fontId="14" fillId="0" borderId="16" xfId="1" applyFont="1" applyBorder="1" applyAlignment="1" applyProtection="1">
      <alignment horizontal="right"/>
      <protection hidden="1"/>
    </xf>
    <xf numFmtId="9" fontId="12" fillId="0" borderId="0" xfId="0" applyNumberFormat="1" applyFont="1" applyProtection="1">
      <protection hidden="1"/>
    </xf>
    <xf numFmtId="9" fontId="5" fillId="0" borderId="0" xfId="1" applyFont="1" applyProtection="1">
      <protection hidden="1"/>
    </xf>
    <xf numFmtId="0" fontId="15" fillId="0" borderId="0" xfId="0" applyFont="1" applyAlignment="1" applyProtection="1">
      <alignment horizontal="left" vertical="top"/>
      <protection hidden="1"/>
    </xf>
    <xf numFmtId="164" fontId="14" fillId="0" borderId="0" xfId="0" applyNumberFormat="1" applyFont="1" applyAlignment="1" applyProtection="1">
      <alignment horizontal="right"/>
      <protection hidden="1"/>
    </xf>
    <xf numFmtId="0" fontId="15" fillId="0" borderId="0" xfId="0" applyFont="1" applyAlignment="1" applyProtection="1">
      <alignment horizontal="left"/>
      <protection hidden="1"/>
    </xf>
    <xf numFmtId="44" fontId="5" fillId="0" borderId="0" xfId="1" applyNumberFormat="1" applyFont="1" applyFill="1" applyBorder="1" applyProtection="1">
      <protection hidden="1"/>
    </xf>
    <xf numFmtId="9" fontId="5" fillId="0" borderId="0" xfId="1" quotePrefix="1" applyFont="1" applyProtection="1">
      <protection hidden="1"/>
    </xf>
    <xf numFmtId="10" fontId="5" fillId="0" borderId="0" xfId="1" applyNumberFormat="1" applyFont="1" applyProtection="1">
      <protection hidden="1"/>
    </xf>
    <xf numFmtId="0" fontId="15" fillId="0" borderId="0" xfId="0" applyFont="1" applyProtection="1">
      <protection hidden="1"/>
    </xf>
    <xf numFmtId="2" fontId="5" fillId="0" borderId="0" xfId="0" applyNumberFormat="1" applyFont="1" applyProtection="1">
      <protection hidden="1"/>
    </xf>
    <xf numFmtId="0" fontId="16" fillId="0" borderId="0" xfId="0" applyFont="1" applyProtection="1">
      <protection hidden="1"/>
    </xf>
    <xf numFmtId="0" fontId="16" fillId="0" borderId="0" xfId="0" quotePrefix="1" applyFont="1" applyProtection="1">
      <protection hidden="1"/>
    </xf>
    <xf numFmtId="0" fontId="10" fillId="0" borderId="0" xfId="0" applyFont="1" applyProtection="1">
      <protection hidden="1"/>
    </xf>
    <xf numFmtId="0" fontId="5" fillId="0" borderId="20" xfId="0" applyFont="1" applyBorder="1" applyProtection="1">
      <protection hidden="1"/>
    </xf>
    <xf numFmtId="0" fontId="5" fillId="0" borderId="22" xfId="0" applyFont="1" applyBorder="1" applyProtection="1">
      <protection hidden="1"/>
    </xf>
    <xf numFmtId="0" fontId="17" fillId="0" borderId="0" xfId="0" applyFont="1" applyProtection="1">
      <protection hidden="1"/>
    </xf>
    <xf numFmtId="0" fontId="17" fillId="0" borderId="20" xfId="0" applyFont="1" applyBorder="1" applyProtection="1">
      <protection hidden="1"/>
    </xf>
    <xf numFmtId="0" fontId="17" fillId="0" borderId="19" xfId="0" applyFont="1" applyBorder="1" applyProtection="1">
      <protection hidden="1"/>
    </xf>
    <xf numFmtId="0" fontId="17" fillId="0" borderId="0" xfId="0" quotePrefix="1" applyFont="1" applyProtection="1">
      <protection hidden="1"/>
    </xf>
    <xf numFmtId="0" fontId="18" fillId="0" borderId="19" xfId="0" applyFont="1" applyBorder="1" applyProtection="1">
      <protection hidden="1"/>
    </xf>
    <xf numFmtId="3" fontId="17" fillId="0" borderId="20" xfId="0" applyNumberFormat="1" applyFont="1" applyBorder="1" applyAlignment="1" applyProtection="1">
      <alignment horizontal="left"/>
      <protection hidden="1"/>
    </xf>
    <xf numFmtId="0" fontId="17" fillId="0" borderId="21" xfId="0" applyFont="1" applyBorder="1" applyProtection="1">
      <protection hidden="1"/>
    </xf>
    <xf numFmtId="0" fontId="17" fillId="0" borderId="22" xfId="0" applyFont="1" applyBorder="1" applyProtection="1">
      <protection hidden="1"/>
    </xf>
    <xf numFmtId="0" fontId="17" fillId="0" borderId="22" xfId="0" quotePrefix="1" applyFont="1" applyBorder="1" applyProtection="1">
      <protection hidden="1"/>
    </xf>
    <xf numFmtId="0" fontId="17" fillId="0" borderId="23" xfId="0" applyFont="1" applyBorder="1" applyProtection="1">
      <protection hidden="1"/>
    </xf>
    <xf numFmtId="0" fontId="20" fillId="0" borderId="0" xfId="0" applyFont="1" applyAlignment="1" applyProtection="1">
      <alignment horizontal="center" vertical="top" wrapText="1"/>
      <protection hidden="1"/>
    </xf>
    <xf numFmtId="0" fontId="16" fillId="0" borderId="20" xfId="0" applyFont="1" applyBorder="1" applyProtection="1">
      <protection hidden="1"/>
    </xf>
    <xf numFmtId="0" fontId="5" fillId="0" borderId="27" xfId="0" applyFont="1" applyBorder="1" applyProtection="1">
      <protection hidden="1"/>
    </xf>
    <xf numFmtId="0" fontId="13" fillId="4" borderId="25" xfId="0" applyFont="1" applyFill="1" applyBorder="1" applyProtection="1">
      <protection hidden="1"/>
    </xf>
    <xf numFmtId="0" fontId="13" fillId="4" borderId="26" xfId="0" applyFont="1" applyFill="1" applyBorder="1" applyProtection="1">
      <protection hidden="1"/>
    </xf>
    <xf numFmtId="0" fontId="24" fillId="0" borderId="0" xfId="0" applyFont="1" applyProtection="1">
      <protection hidden="1"/>
    </xf>
    <xf numFmtId="0" fontId="23" fillId="0" borderId="22" xfId="0" applyFont="1" applyBorder="1" applyAlignment="1" applyProtection="1">
      <alignment horizontal="left" vertical="top" wrapText="1"/>
      <protection hidden="1"/>
    </xf>
    <xf numFmtId="0" fontId="23" fillId="0" borderId="23" xfId="0" applyFont="1" applyBorder="1" applyAlignment="1" applyProtection="1">
      <alignment horizontal="left" vertical="top" wrapText="1"/>
      <protection hidden="1"/>
    </xf>
    <xf numFmtId="0" fontId="21" fillId="4" borderId="24" xfId="0" applyFont="1" applyFill="1" applyBorder="1" applyAlignment="1" applyProtection="1">
      <alignment horizontal="left" vertical="center" wrapText="1"/>
      <protection hidden="1"/>
    </xf>
    <xf numFmtId="0" fontId="21" fillId="4" borderId="25" xfId="0" applyFont="1" applyFill="1" applyBorder="1" applyAlignment="1" applyProtection="1">
      <alignment horizontal="left" vertical="center" wrapText="1"/>
      <protection hidden="1"/>
    </xf>
    <xf numFmtId="0" fontId="25" fillId="0" borderId="1" xfId="0" applyFont="1" applyBorder="1" applyAlignment="1" applyProtection="1">
      <alignment horizontal="left" vertical="top" wrapText="1"/>
      <protection hidden="1"/>
    </xf>
    <xf numFmtId="0" fontId="26" fillId="0" borderId="18" xfId="0" applyFont="1" applyBorder="1" applyAlignment="1">
      <alignment horizontal="left" vertical="top" wrapText="1"/>
    </xf>
    <xf numFmtId="0" fontId="17" fillId="0" borderId="19" xfId="0" applyFont="1" applyBorder="1" applyAlignment="1" applyProtection="1">
      <alignment horizontal="left"/>
      <protection hidden="1"/>
    </xf>
    <xf numFmtId="0" fontId="17" fillId="0" borderId="0" xfId="0" applyFont="1" applyAlignment="1" applyProtection="1">
      <alignment horizontal="left"/>
      <protection hidden="1"/>
    </xf>
    <xf numFmtId="0" fontId="17" fillId="0" borderId="19" xfId="0" applyFont="1" applyBorder="1" applyAlignment="1">
      <alignment horizontal="left"/>
    </xf>
    <xf numFmtId="0" fontId="17" fillId="0" borderId="0" xfId="0" applyFont="1" applyAlignment="1">
      <alignment horizontal="left"/>
    </xf>
    <xf numFmtId="0" fontId="19" fillId="0" borderId="0" xfId="0" applyFont="1" applyAlignment="1" applyProtection="1">
      <alignment horizontal="center"/>
      <protection hidden="1"/>
    </xf>
    <xf numFmtId="0" fontId="22" fillId="5" borderId="0" xfId="3" applyFont="1" applyFill="1" applyBorder="1" applyAlignment="1" applyProtection="1">
      <alignment horizontal="center" wrapText="1"/>
      <protection hidden="1"/>
    </xf>
    <xf numFmtId="0" fontId="20" fillId="0" borderId="0" xfId="0" applyFont="1" applyAlignment="1" applyProtection="1">
      <alignment horizontal="center" vertical="top" wrapText="1"/>
      <protection hidden="1"/>
    </xf>
  </cellXfs>
  <cellStyles count="4">
    <cellStyle name="Currency 2" xfId="2" xr:uid="{688AC54B-FF32-40F4-A8A4-066E0E9CFB72}"/>
    <cellStyle name="Hyperlink" xfId="3" xr:uid="{00000000-000B-0000-0000-000008000000}"/>
    <cellStyle name="Normal" xfId="0" builtinId="0"/>
    <cellStyle name="Percent" xfId="1" builtinId="5"/>
  </cellStyles>
  <dxfs count="0"/>
  <tableStyles count="0" defaultTableStyle="TableStyleMedium2" defaultPivotStyle="PivotStyleLight16"/>
  <colors>
    <mruColors>
      <color rgb="FF1D35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533400</xdr:colOff>
      <xdr:row>31</xdr:row>
      <xdr:rowOff>504825</xdr:rowOff>
    </xdr:from>
    <xdr:to>
      <xdr:col>13</xdr:col>
      <xdr:colOff>333375</xdr:colOff>
      <xdr:row>31</xdr:row>
      <xdr:rowOff>704850</xdr:rowOff>
    </xdr:to>
    <xdr:pic>
      <xdr:nvPicPr>
        <xdr:cNvPr id="3" name="Bild 2">
          <a:extLst>
            <a:ext uri="{FF2B5EF4-FFF2-40B4-BE49-F238E27FC236}">
              <a16:creationId xmlns:a16="http://schemas.microsoft.com/office/drawing/2014/main" id="{CD59B8C2-1640-7848-9CC9-E9494F8F4545}"/>
            </a:ext>
            <a:ext uri="{147F2762-F138-4A5C-976F-8EAC2B608ADB}">
              <a16:predDERef xmlns:a16="http://schemas.microsoft.com/office/drawing/2014/main" pred="{4166EFBD-362E-8E61-14D0-D479037944EB}"/>
            </a:ext>
          </a:extLst>
        </xdr:cNvPr>
        <xdr:cNvPicPr>
          <a:picLocks noChangeAspect="1"/>
        </xdr:cNvPicPr>
      </xdr:nvPicPr>
      <xdr:blipFill>
        <a:blip xmlns:r="http://schemas.openxmlformats.org/officeDocument/2006/relationships" r:embed="rId1"/>
        <a:stretch>
          <a:fillRect/>
        </a:stretch>
      </xdr:blipFill>
      <xdr:spPr>
        <a:xfrm>
          <a:off x="10534650" y="7696200"/>
          <a:ext cx="2705100" cy="200025"/>
        </a:xfrm>
        <a:prstGeom prst="rect">
          <a:avLst/>
        </a:prstGeom>
      </xdr:spPr>
    </xdr:pic>
    <xdr:clientData/>
  </xdr:twoCellAnchor>
  <xdr:twoCellAnchor>
    <xdr:from>
      <xdr:col>4</xdr:col>
      <xdr:colOff>28575</xdr:colOff>
      <xdr:row>10</xdr:row>
      <xdr:rowOff>76200</xdr:rowOff>
    </xdr:from>
    <xdr:to>
      <xdr:col>4</xdr:col>
      <xdr:colOff>552450</xdr:colOff>
      <xdr:row>10</xdr:row>
      <xdr:rowOff>180975</xdr:rowOff>
    </xdr:to>
    <xdr:sp macro="" textlink="">
      <xdr:nvSpPr>
        <xdr:cNvPr id="4" name="Pfeil nach rechts 3">
          <a:extLst>
            <a:ext uri="{FF2B5EF4-FFF2-40B4-BE49-F238E27FC236}">
              <a16:creationId xmlns:a16="http://schemas.microsoft.com/office/drawing/2014/main" id="{8E188485-1093-2A5A-8B55-601B1ED8FCC5}"/>
            </a:ext>
            <a:ext uri="{147F2762-F138-4A5C-976F-8EAC2B608ADB}">
              <a16:predDERef xmlns:a16="http://schemas.microsoft.com/office/drawing/2014/main" pred="{CD59B8C2-1640-7848-9CC9-E9494F8F4545}"/>
            </a:ext>
          </a:extLst>
        </xdr:cNvPr>
        <xdr:cNvSpPr/>
      </xdr:nvSpPr>
      <xdr:spPr>
        <a:xfrm>
          <a:off x="6305550" y="2905125"/>
          <a:ext cx="523875" cy="104775"/>
        </a:xfrm>
        <a:prstGeom prst="rightArrow">
          <a:avLst/>
        </a:prstGeom>
        <a:ln>
          <a:solidFill>
            <a:srgbClr val="1D355E"/>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US"/>
        </a:p>
      </xdr:txBody>
    </xdr:sp>
    <xdr:clientData/>
  </xdr:twoCellAnchor>
  <xdr:twoCellAnchor>
    <xdr:from>
      <xdr:col>4</xdr:col>
      <xdr:colOff>28575</xdr:colOff>
      <xdr:row>12</xdr:row>
      <xdr:rowOff>85725</xdr:rowOff>
    </xdr:from>
    <xdr:to>
      <xdr:col>4</xdr:col>
      <xdr:colOff>552450</xdr:colOff>
      <xdr:row>13</xdr:row>
      <xdr:rowOff>0</xdr:rowOff>
    </xdr:to>
    <xdr:sp macro="" textlink="">
      <xdr:nvSpPr>
        <xdr:cNvPr id="5" name="Pfeil nach rechts 4">
          <a:extLst>
            <a:ext uri="{FF2B5EF4-FFF2-40B4-BE49-F238E27FC236}">
              <a16:creationId xmlns:a16="http://schemas.microsoft.com/office/drawing/2014/main" id="{08719460-B2AC-432E-B037-EAE285313C29}"/>
            </a:ext>
            <a:ext uri="{147F2762-F138-4A5C-976F-8EAC2B608ADB}">
              <a16:predDERef xmlns:a16="http://schemas.microsoft.com/office/drawing/2014/main" pred="{8E188485-1093-2A5A-8B55-601B1ED8FCC5}"/>
            </a:ext>
          </a:extLst>
        </xdr:cNvPr>
        <xdr:cNvSpPr/>
      </xdr:nvSpPr>
      <xdr:spPr>
        <a:xfrm>
          <a:off x="6305550" y="3295650"/>
          <a:ext cx="523875" cy="104775"/>
        </a:xfrm>
        <a:prstGeom prst="rightArrow">
          <a:avLst/>
        </a:prstGeom>
        <a:ln>
          <a:solidFill>
            <a:srgbClr val="1D355E"/>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lang="en-US"/>
        </a:p>
      </xdr:txBody>
    </xdr:sp>
    <xdr:clientData/>
  </xdr:twoCellAnchor>
  <xdr:twoCellAnchor>
    <xdr:from>
      <xdr:col>4</xdr:col>
      <xdr:colOff>28575</xdr:colOff>
      <xdr:row>13</xdr:row>
      <xdr:rowOff>85725</xdr:rowOff>
    </xdr:from>
    <xdr:to>
      <xdr:col>4</xdr:col>
      <xdr:colOff>552450</xdr:colOff>
      <xdr:row>14</xdr:row>
      <xdr:rowOff>0</xdr:rowOff>
    </xdr:to>
    <xdr:sp macro="" textlink="">
      <xdr:nvSpPr>
        <xdr:cNvPr id="6" name="Pfeil nach rechts 5">
          <a:extLst>
            <a:ext uri="{FF2B5EF4-FFF2-40B4-BE49-F238E27FC236}">
              <a16:creationId xmlns:a16="http://schemas.microsoft.com/office/drawing/2014/main" id="{85A16FCB-E869-4909-8D34-3AED209CFF9F}"/>
            </a:ext>
            <a:ext uri="{147F2762-F138-4A5C-976F-8EAC2B608ADB}">
              <a16:predDERef xmlns:a16="http://schemas.microsoft.com/office/drawing/2014/main" pred="{08719460-B2AC-432E-B037-EAE285313C29}"/>
            </a:ext>
          </a:extLst>
        </xdr:cNvPr>
        <xdr:cNvSpPr/>
      </xdr:nvSpPr>
      <xdr:spPr>
        <a:xfrm>
          <a:off x="6305550" y="3486150"/>
          <a:ext cx="523875" cy="104775"/>
        </a:xfrm>
        <a:prstGeom prst="rightArrow">
          <a:avLst/>
        </a:prstGeom>
        <a:ln>
          <a:solidFill>
            <a:srgbClr val="1D355E"/>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lang="en-US"/>
        </a:p>
      </xdr:txBody>
    </xdr:sp>
    <xdr:clientData/>
  </xdr:twoCellAnchor>
  <xdr:twoCellAnchor>
    <xdr:from>
      <xdr:col>4</xdr:col>
      <xdr:colOff>28575</xdr:colOff>
      <xdr:row>14</xdr:row>
      <xdr:rowOff>76200</xdr:rowOff>
    </xdr:from>
    <xdr:to>
      <xdr:col>4</xdr:col>
      <xdr:colOff>552450</xdr:colOff>
      <xdr:row>14</xdr:row>
      <xdr:rowOff>180975</xdr:rowOff>
    </xdr:to>
    <xdr:sp macro="" textlink="">
      <xdr:nvSpPr>
        <xdr:cNvPr id="7" name="Pfeil nach rechts 6">
          <a:extLst>
            <a:ext uri="{FF2B5EF4-FFF2-40B4-BE49-F238E27FC236}">
              <a16:creationId xmlns:a16="http://schemas.microsoft.com/office/drawing/2014/main" id="{3D1488DB-BDA3-4918-A24A-3D6A431EF4B6}"/>
            </a:ext>
            <a:ext uri="{147F2762-F138-4A5C-976F-8EAC2B608ADB}">
              <a16:predDERef xmlns:a16="http://schemas.microsoft.com/office/drawing/2014/main" pred="{85A16FCB-E869-4909-8D34-3AED209CFF9F}"/>
            </a:ext>
          </a:extLst>
        </xdr:cNvPr>
        <xdr:cNvSpPr/>
      </xdr:nvSpPr>
      <xdr:spPr>
        <a:xfrm>
          <a:off x="6305550" y="3667125"/>
          <a:ext cx="523875" cy="104775"/>
        </a:xfrm>
        <a:prstGeom prst="rightArrow">
          <a:avLst/>
        </a:prstGeom>
        <a:ln>
          <a:solidFill>
            <a:srgbClr val="1D355E"/>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endParaRPr lang="en-US"/>
        </a:p>
      </xdr:txBody>
    </xdr:sp>
    <xdr:clientData/>
  </xdr:twoCellAnchor>
  <xdr:twoCellAnchor editAs="oneCell">
    <xdr:from>
      <xdr:col>1</xdr:col>
      <xdr:colOff>9525</xdr:colOff>
      <xdr:row>0</xdr:row>
      <xdr:rowOff>171450</xdr:rowOff>
    </xdr:from>
    <xdr:to>
      <xdr:col>2</xdr:col>
      <xdr:colOff>857250</xdr:colOff>
      <xdr:row>2</xdr:row>
      <xdr:rowOff>1059</xdr:rowOff>
    </xdr:to>
    <xdr:pic>
      <xdr:nvPicPr>
        <xdr:cNvPr id="10" name="Bild 9">
          <a:extLst>
            <a:ext uri="{FF2B5EF4-FFF2-40B4-BE49-F238E27FC236}">
              <a16:creationId xmlns:a16="http://schemas.microsoft.com/office/drawing/2014/main" id="{5A9E42C0-3035-88E9-4F02-2548F1BE789B}"/>
            </a:ext>
            <a:ext uri="{147F2762-F138-4A5C-976F-8EAC2B608ADB}">
              <a16:predDERef xmlns:a16="http://schemas.microsoft.com/office/drawing/2014/main" pred="{6651E39E-5CDE-4736-984C-FAE431F27E3B}"/>
            </a:ext>
          </a:extLst>
        </xdr:cNvPr>
        <xdr:cNvPicPr>
          <a:picLocks noChangeAspect="1"/>
        </xdr:cNvPicPr>
      </xdr:nvPicPr>
      <xdr:blipFill>
        <a:blip xmlns:r="http://schemas.openxmlformats.org/officeDocument/2006/relationships" r:embed="rId2"/>
        <a:stretch>
          <a:fillRect/>
        </a:stretch>
      </xdr:blipFill>
      <xdr:spPr>
        <a:xfrm>
          <a:off x="409575" y="171450"/>
          <a:ext cx="2619375" cy="200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markt-pilot.com/en/product/book-dem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ECF3-A5E7-4663-859E-1B9961A9A5FC}">
  <dimension ref="A1:N67"/>
  <sheetViews>
    <sheetView showGridLines="0" tabSelected="1" topLeftCell="A4" zoomScale="60" zoomScaleNormal="60" workbookViewId="0"/>
  </sheetViews>
  <sheetFormatPr defaultColWidth="8.7109375" defaultRowHeight="14.45"/>
  <cols>
    <col min="1" max="1" width="6" style="6" customWidth="1"/>
    <col min="2" max="2" width="26.5703125" style="6" customWidth="1"/>
    <col min="3" max="3" width="44.42578125" style="6" bestFit="1" customWidth="1"/>
    <col min="4" max="4" width="17.140625" style="6" bestFit="1" customWidth="1"/>
    <col min="5" max="5" width="15.28515625" style="6" bestFit="1" customWidth="1"/>
    <col min="6" max="6" width="24" style="6" bestFit="1" customWidth="1"/>
    <col min="7" max="7" width="7.42578125" style="6" customWidth="1"/>
    <col min="8" max="8" width="9.140625" style="6" customWidth="1"/>
    <col min="9" max="16384" width="8.7109375" style="6"/>
  </cols>
  <sheetData>
    <row r="1" spans="1:14" s="3" customFormat="1">
      <c r="A1" s="1"/>
      <c r="B1" s="2"/>
      <c r="C1" s="2" t="s">
        <v>0</v>
      </c>
      <c r="E1" s="4"/>
      <c r="I1" s="4"/>
      <c r="M1" s="4"/>
    </row>
    <row r="2" spans="1:14" s="3" customFormat="1">
      <c r="A2" s="1"/>
      <c r="B2" s="1"/>
      <c r="C2" s="2"/>
      <c r="I2" s="4"/>
      <c r="M2" s="4"/>
    </row>
    <row r="3" spans="1:14" s="3" customFormat="1" ht="18.600000000000001">
      <c r="A3" s="1"/>
      <c r="B3" s="5" t="s">
        <v>1</v>
      </c>
      <c r="C3" s="2"/>
      <c r="I3" s="4"/>
      <c r="M3" s="4"/>
    </row>
    <row r="4" spans="1:14" s="3" customFormat="1">
      <c r="A4" s="1"/>
      <c r="B4" s="2"/>
      <c r="C4" s="2"/>
      <c r="E4" s="4"/>
      <c r="I4" s="4"/>
      <c r="M4" s="4"/>
    </row>
    <row r="5" spans="1:14" ht="18" customHeight="1">
      <c r="B5" s="68" t="s">
        <v>2</v>
      </c>
      <c r="N5" s="51"/>
    </row>
    <row r="6" spans="1:14" s="7" customFormat="1" ht="45" customHeight="1">
      <c r="B6" s="69" t="s">
        <v>3</v>
      </c>
      <c r="C6" s="69"/>
      <c r="D6" s="69"/>
      <c r="E6" s="69"/>
      <c r="F6" s="69"/>
      <c r="G6" s="69"/>
      <c r="H6" s="69"/>
      <c r="I6" s="69"/>
      <c r="J6" s="69"/>
      <c r="K6" s="69"/>
      <c r="L6" s="69"/>
      <c r="M6" s="69"/>
      <c r="N6" s="70"/>
    </row>
    <row r="7" spans="1:14">
      <c r="C7" s="8"/>
      <c r="D7" s="8"/>
      <c r="E7" s="8"/>
      <c r="F7" s="8"/>
      <c r="G7" s="8"/>
      <c r="N7" s="51"/>
    </row>
    <row r="8" spans="1:14" ht="21" customHeight="1">
      <c r="C8" s="9"/>
      <c r="F8" s="71" t="s">
        <v>4</v>
      </c>
      <c r="G8" s="72"/>
      <c r="H8" s="72"/>
      <c r="I8" s="72"/>
      <c r="J8" s="72"/>
      <c r="K8" s="72"/>
      <c r="L8" s="66"/>
      <c r="M8" s="67"/>
      <c r="N8" s="51"/>
    </row>
    <row r="9" spans="1:14" ht="20.100000000000001" customHeight="1">
      <c r="C9" s="10" t="s">
        <v>5</v>
      </c>
      <c r="D9" s="11"/>
      <c r="F9" s="77" t="s">
        <v>6</v>
      </c>
      <c r="G9" s="78"/>
      <c r="H9" s="78"/>
      <c r="I9" s="78"/>
      <c r="J9" s="53"/>
      <c r="K9" s="53"/>
      <c r="L9" s="53"/>
      <c r="M9" s="54"/>
      <c r="N9" s="51"/>
    </row>
    <row r="10" spans="1:14">
      <c r="C10" s="12"/>
      <c r="D10" s="11"/>
      <c r="F10" s="55"/>
      <c r="G10" s="53"/>
      <c r="H10" s="53"/>
      <c r="I10" s="53"/>
      <c r="J10" s="53"/>
      <c r="K10" s="53"/>
      <c r="L10" s="53"/>
      <c r="M10" s="54"/>
      <c r="N10" s="51"/>
    </row>
    <row r="11" spans="1:14">
      <c r="B11" s="48"/>
      <c r="C11" s="14" t="s">
        <v>7</v>
      </c>
      <c r="D11" s="15">
        <v>10000000</v>
      </c>
      <c r="F11" s="75" t="s">
        <v>8</v>
      </c>
      <c r="G11" s="76"/>
      <c r="H11" s="76"/>
      <c r="I11" s="76"/>
      <c r="J11" s="76"/>
      <c r="K11" s="76"/>
      <c r="L11" s="53"/>
      <c r="M11" s="54"/>
      <c r="N11" s="51"/>
    </row>
    <row r="12" spans="1:14">
      <c r="C12" s="14" t="s">
        <v>9</v>
      </c>
      <c r="D12" s="16">
        <v>0.5</v>
      </c>
      <c r="F12" s="57" t="s">
        <v>10</v>
      </c>
      <c r="G12" s="53"/>
      <c r="H12" s="53"/>
      <c r="I12" s="53"/>
      <c r="J12" s="53"/>
      <c r="K12" s="53"/>
      <c r="L12" s="53"/>
      <c r="M12" s="54"/>
      <c r="N12" s="51"/>
    </row>
    <row r="13" spans="1:14">
      <c r="C13" s="14" t="s">
        <v>11</v>
      </c>
      <c r="D13" s="17">
        <v>500</v>
      </c>
      <c r="F13" s="55" t="s">
        <v>12</v>
      </c>
      <c r="G13" s="53"/>
      <c r="H13" s="53"/>
      <c r="I13" s="53"/>
      <c r="J13" s="53"/>
      <c r="K13" s="53"/>
      <c r="L13" s="53"/>
      <c r="M13" s="54"/>
      <c r="N13" s="51"/>
    </row>
    <row r="14" spans="1:14">
      <c r="C14" s="14" t="s">
        <v>13</v>
      </c>
      <c r="D14" s="17" t="s">
        <v>14</v>
      </c>
      <c r="F14" s="55" t="s">
        <v>15</v>
      </c>
      <c r="G14" s="53"/>
      <c r="H14" s="53"/>
      <c r="I14" s="56"/>
      <c r="J14" s="53"/>
      <c r="K14" s="53"/>
      <c r="L14" s="53"/>
      <c r="M14" s="54"/>
      <c r="N14" s="51"/>
    </row>
    <row r="15" spans="1:14">
      <c r="C15" s="14" t="s">
        <v>16</v>
      </c>
      <c r="D15" s="18" t="s">
        <v>17</v>
      </c>
      <c r="F15" s="55" t="s">
        <v>18</v>
      </c>
      <c r="G15" s="53"/>
      <c r="H15" s="53"/>
      <c r="I15" s="53"/>
      <c r="J15" s="53"/>
      <c r="K15" s="56"/>
      <c r="L15" s="53"/>
      <c r="M15" s="54"/>
      <c r="N15" s="51"/>
    </row>
    <row r="16" spans="1:14">
      <c r="C16" s="14" t="s">
        <v>19</v>
      </c>
      <c r="D16" s="16" t="s">
        <v>20</v>
      </c>
      <c r="F16" s="55"/>
      <c r="G16" s="53"/>
      <c r="H16" s="53"/>
      <c r="I16" s="53"/>
      <c r="J16" s="53"/>
      <c r="K16" s="53"/>
      <c r="L16" s="53"/>
      <c r="M16" s="54"/>
      <c r="N16" s="51"/>
    </row>
    <row r="17" spans="3:14" ht="20.100000000000001" customHeight="1">
      <c r="C17" s="10" t="s">
        <v>21</v>
      </c>
      <c r="D17" s="11"/>
      <c r="F17" s="13"/>
      <c r="G17" s="53"/>
      <c r="H17" s="53"/>
      <c r="I17" s="53"/>
      <c r="J17" s="53"/>
      <c r="K17" s="56"/>
      <c r="L17" s="53"/>
      <c r="M17" s="54"/>
      <c r="N17" s="51"/>
    </row>
    <row r="18" spans="3:14">
      <c r="C18" s="20" t="str">
        <f>IF(D14=C52,C52,IF(D14=C53,C53))</f>
        <v>EUR</v>
      </c>
      <c r="D18" s="11"/>
      <c r="F18" s="55"/>
      <c r="G18" s="53"/>
      <c r="H18" s="53"/>
      <c r="I18" s="53"/>
      <c r="J18" s="53"/>
      <c r="K18" s="56"/>
      <c r="L18" s="53"/>
      <c r="M18" s="54"/>
      <c r="N18" s="51"/>
    </row>
    <row r="19" spans="3:14">
      <c r="C19" s="21" t="s">
        <v>22</v>
      </c>
      <c r="D19" s="22">
        <f>E27</f>
        <v>1025000</v>
      </c>
      <c r="F19" s="55" t="s">
        <v>23</v>
      </c>
      <c r="G19" s="53"/>
      <c r="H19" s="53"/>
      <c r="I19" s="53"/>
      <c r="J19" s="53"/>
      <c r="K19" s="53"/>
      <c r="L19" s="53"/>
      <c r="M19" s="58"/>
      <c r="N19" s="51"/>
    </row>
    <row r="20" spans="3:14">
      <c r="C20" s="21" t="s">
        <v>24</v>
      </c>
      <c r="D20" s="24">
        <f>E28</f>
        <v>11.388888888888889</v>
      </c>
      <c r="F20" s="55" t="s">
        <v>25</v>
      </c>
      <c r="G20" s="53"/>
      <c r="H20" s="53"/>
      <c r="I20" s="53"/>
      <c r="J20" s="53"/>
      <c r="K20" s="53"/>
      <c r="L20" s="53"/>
      <c r="M20" s="54"/>
      <c r="N20" s="51"/>
    </row>
    <row r="21" spans="3:14">
      <c r="C21" s="25"/>
      <c r="D21" s="26"/>
      <c r="F21" s="59"/>
      <c r="G21" s="60"/>
      <c r="H21" s="60"/>
      <c r="I21" s="60"/>
      <c r="J21" s="60"/>
      <c r="K21" s="60"/>
      <c r="L21" s="61"/>
      <c r="M21" s="62"/>
      <c r="N21" s="51"/>
    </row>
    <row r="22" spans="3:14">
      <c r="L22" s="19"/>
      <c r="N22" s="51"/>
    </row>
    <row r="23" spans="3:14" s="48" customFormat="1" ht="12.95">
      <c r="L23" s="49"/>
      <c r="N23" s="64"/>
    </row>
    <row r="24" spans="3:14">
      <c r="C24" s="9"/>
      <c r="D24" s="27"/>
      <c r="H24" s="50"/>
      <c r="L24" s="19"/>
      <c r="N24" s="51"/>
    </row>
    <row r="25" spans="3:14" ht="20.100000000000001" customHeight="1">
      <c r="C25" s="28" t="s">
        <v>26</v>
      </c>
      <c r="D25" s="29" t="s">
        <v>27</v>
      </c>
      <c r="E25" s="29" t="s">
        <v>28</v>
      </c>
      <c r="F25" s="30" t="s">
        <v>29</v>
      </c>
      <c r="H25" s="79" t="s">
        <v>30</v>
      </c>
      <c r="I25" s="79"/>
      <c r="J25" s="79"/>
      <c r="K25" s="79"/>
      <c r="L25" s="79"/>
      <c r="M25" s="79"/>
      <c r="N25" s="51"/>
    </row>
    <row r="26" spans="3:14">
      <c r="C26" s="20" t="str">
        <f>IF(D14=C52,C52,IF(D14=C53,C53))</f>
        <v>EUR</v>
      </c>
      <c r="D26" s="31">
        <v>0.14000000000000001</v>
      </c>
      <c r="E26" s="31">
        <v>0.21</v>
      </c>
      <c r="F26" s="32">
        <v>0.23</v>
      </c>
      <c r="H26" s="81" t="s">
        <v>31</v>
      </c>
      <c r="I26" s="81"/>
      <c r="J26" s="81"/>
      <c r="K26" s="81"/>
      <c r="L26" s="81"/>
      <c r="M26" s="81"/>
      <c r="N26" s="51"/>
    </row>
    <row r="27" spans="3:14" ht="15" customHeight="1">
      <c r="C27" s="21" t="s">
        <v>32</v>
      </c>
      <c r="D27" s="33">
        <f>D39*D48+IF(D16="Yes",D65,IF(D16="No",D66,0))</f>
        <v>675000.00000000012</v>
      </c>
      <c r="E27" s="33">
        <f>D39*E48+IF(D16="Yes",D65,IF(D16="No",D66,0))</f>
        <v>1025000</v>
      </c>
      <c r="F27" s="34">
        <f>D39*F48+IF(D16="Yes",D65,IF(D16="No",D66,0))</f>
        <v>1125000</v>
      </c>
      <c r="H27" s="81"/>
      <c r="I27" s="81"/>
      <c r="J27" s="81"/>
      <c r="K27" s="81"/>
      <c r="L27" s="81"/>
      <c r="M27" s="81"/>
      <c r="N27" s="51"/>
    </row>
    <row r="28" spans="3:14">
      <c r="C28" s="35" t="s">
        <v>33</v>
      </c>
      <c r="D28" s="36">
        <f>D49</f>
        <v>7.5000000000000009</v>
      </c>
      <c r="E28" s="36">
        <f>E49</f>
        <v>11.388888888888889</v>
      </c>
      <c r="F28" s="37">
        <f>F49</f>
        <v>12.5</v>
      </c>
      <c r="H28" s="81"/>
      <c r="I28" s="81"/>
      <c r="J28" s="81"/>
      <c r="K28" s="81"/>
      <c r="L28" s="81"/>
      <c r="M28" s="81"/>
      <c r="N28" s="51"/>
    </row>
    <row r="29" spans="3:14" ht="18.600000000000001">
      <c r="C29" s="23"/>
      <c r="D29" s="38"/>
      <c r="E29" s="38"/>
      <c r="F29" s="38"/>
      <c r="H29" s="80" t="s">
        <v>34</v>
      </c>
      <c r="I29" s="80"/>
      <c r="J29" s="80"/>
      <c r="K29" s="80"/>
      <c r="L29" s="80"/>
      <c r="M29" s="80"/>
      <c r="N29" s="51"/>
    </row>
    <row r="30" spans="3:14" ht="15" customHeight="1">
      <c r="H30" s="63"/>
      <c r="I30" s="63"/>
      <c r="J30" s="63"/>
      <c r="K30" s="63"/>
      <c r="L30" s="63"/>
      <c r="M30" s="63"/>
      <c r="N30" s="51"/>
    </row>
    <row r="31" spans="3:14" ht="36" customHeight="1">
      <c r="C31" s="73" t="s">
        <v>35</v>
      </c>
      <c r="D31" s="73"/>
      <c r="E31" s="73"/>
      <c r="N31" s="51"/>
    </row>
    <row r="32" spans="3:14" ht="57.75" customHeight="1">
      <c r="C32" s="74" t="s">
        <v>36</v>
      </c>
      <c r="D32" s="74"/>
      <c r="E32" s="74"/>
      <c r="N32" s="51"/>
    </row>
    <row r="33" spans="3:14" s="7" customFormat="1">
      <c r="H33" s="52"/>
      <c r="N33" s="65"/>
    </row>
    <row r="36" spans="3:14">
      <c r="E36" s="39"/>
      <c r="F36" s="39"/>
    </row>
    <row r="37" spans="3:14" hidden="1">
      <c r="D37" s="39"/>
      <c r="E37" s="39"/>
      <c r="F37" s="39"/>
    </row>
    <row r="38" spans="3:14" hidden="1">
      <c r="C38" s="4" t="s">
        <v>37</v>
      </c>
      <c r="D38" s="3"/>
      <c r="E38" s="39"/>
      <c r="F38" s="39"/>
    </row>
    <row r="39" spans="3:14" hidden="1">
      <c r="C39" s="40">
        <v>1</v>
      </c>
      <c r="D39" s="41">
        <f>(D11*D12)*D62</f>
        <v>5000000</v>
      </c>
      <c r="E39" s="39"/>
      <c r="F39" s="39"/>
    </row>
    <row r="40" spans="3:14" hidden="1">
      <c r="C40" s="40">
        <v>2</v>
      </c>
      <c r="D40" s="41">
        <f>ROUNDUP(IF(D13=C42,C42*75,IF(D13=C43,C43*50,IF(D13=C44,C44*25,IF(D13=C45,C45*15,))))*D62*1.25*1.5+(D39*0.003),-4)</f>
        <v>90000</v>
      </c>
      <c r="E40" s="39"/>
      <c r="F40" s="39"/>
    </row>
    <row r="41" spans="3:14" hidden="1">
      <c r="C41" s="40">
        <v>3</v>
      </c>
      <c r="D41" s="41">
        <f>ROUNDUP(D40+IF(D16="Yes",D40*(-0.05),IF(D16="No",D40*0.05,0)),-4)</f>
        <v>90000</v>
      </c>
      <c r="E41" s="39"/>
      <c r="F41" s="39"/>
    </row>
    <row r="42" spans="3:14" hidden="1">
      <c r="C42" s="42">
        <v>500</v>
      </c>
      <c r="D42" s="43"/>
      <c r="E42" s="44"/>
      <c r="F42" s="39"/>
    </row>
    <row r="43" spans="3:14" hidden="1">
      <c r="C43" s="42">
        <v>2000</v>
      </c>
      <c r="E43" s="44"/>
      <c r="F43" s="39"/>
    </row>
    <row r="44" spans="3:14" hidden="1">
      <c r="C44" s="42">
        <v>5000</v>
      </c>
      <c r="F44" s="45"/>
    </row>
    <row r="45" spans="3:14" hidden="1">
      <c r="C45" s="42">
        <v>10000</v>
      </c>
      <c r="D45" s="27"/>
      <c r="E45" s="39"/>
      <c r="F45" s="45"/>
    </row>
    <row r="46" spans="3:14" hidden="1"/>
    <row r="47" spans="3:14" hidden="1">
      <c r="C47" s="4" t="s">
        <v>38</v>
      </c>
      <c r="D47" s="3"/>
      <c r="E47" s="3"/>
      <c r="F47" s="3"/>
    </row>
    <row r="48" spans="3:14" hidden="1">
      <c r="C48" s="46" t="s">
        <v>39</v>
      </c>
      <c r="D48" s="39">
        <v>0.14000000000000001</v>
      </c>
      <c r="E48" s="39">
        <v>0.21</v>
      </c>
      <c r="F48" s="39">
        <v>0.23</v>
      </c>
    </row>
    <row r="49" spans="3:6" hidden="1">
      <c r="C49" s="46" t="s">
        <v>40</v>
      </c>
      <c r="D49" s="47">
        <f>D27/D41</f>
        <v>7.5000000000000009</v>
      </c>
      <c r="E49" s="47">
        <f>E27/D41</f>
        <v>11.388888888888889</v>
      </c>
      <c r="F49" s="47">
        <f>F27/D41</f>
        <v>12.5</v>
      </c>
    </row>
    <row r="50" spans="3:6" hidden="1"/>
    <row r="51" spans="3:6" hidden="1">
      <c r="C51" s="4" t="s">
        <v>13</v>
      </c>
      <c r="D51" s="3"/>
    </row>
    <row r="52" spans="3:6" hidden="1">
      <c r="C52" s="46" t="s">
        <v>14</v>
      </c>
      <c r="D52" s="6">
        <v>1</v>
      </c>
    </row>
    <row r="53" spans="3:6" hidden="1">
      <c r="C53" s="46" t="s">
        <v>41</v>
      </c>
      <c r="D53" s="6">
        <v>1.05</v>
      </c>
    </row>
    <row r="54" spans="3:6" hidden="1"/>
    <row r="55" spans="3:6" hidden="1">
      <c r="C55" s="4" t="s">
        <v>16</v>
      </c>
      <c r="D55" s="3"/>
      <c r="E55" s="19"/>
    </row>
    <row r="56" spans="3:6" hidden="1">
      <c r="C56" s="46" t="s">
        <v>17</v>
      </c>
      <c r="D56" s="6">
        <v>1</v>
      </c>
      <c r="E56" s="19"/>
    </row>
    <row r="57" spans="3:6" hidden="1">
      <c r="C57" s="46" t="s">
        <v>42</v>
      </c>
      <c r="D57" s="6">
        <v>1</v>
      </c>
      <c r="E57" s="19"/>
    </row>
    <row r="58" spans="3:6" hidden="1">
      <c r="C58" s="46" t="s">
        <v>43</v>
      </c>
      <c r="D58" s="6">
        <v>1</v>
      </c>
      <c r="E58" s="19"/>
    </row>
    <row r="59" spans="3:6" hidden="1">
      <c r="C59" s="46" t="s">
        <v>44</v>
      </c>
      <c r="D59" s="6">
        <v>1</v>
      </c>
    </row>
    <row r="60" spans="3:6" hidden="1">
      <c r="C60" s="46"/>
    </row>
    <row r="61" spans="3:6" hidden="1">
      <c r="C61" s="4" t="s">
        <v>45</v>
      </c>
      <c r="D61" s="3"/>
    </row>
    <row r="62" spans="3:6" hidden="1">
      <c r="C62" s="46" t="s">
        <v>13</v>
      </c>
      <c r="D62" s="6">
        <f>IF(D14="EUR",D52,IF(D14="USD",D53,"Currency not found"))</f>
        <v>1</v>
      </c>
    </row>
    <row r="63" spans="3:6" hidden="1">
      <c r="C63" s="46"/>
    </row>
    <row r="64" spans="3:6" hidden="1">
      <c r="C64" s="4" t="s">
        <v>46</v>
      </c>
      <c r="D64" s="3"/>
    </row>
    <row r="65" spans="3:4" hidden="1">
      <c r="C65" s="46" t="s">
        <v>20</v>
      </c>
      <c r="D65" s="6">
        <f>IF(D16="Yes",D39*(-0.005),0)</f>
        <v>-25000</v>
      </c>
    </row>
    <row r="66" spans="3:4" hidden="1">
      <c r="C66" s="46" t="s">
        <v>47</v>
      </c>
      <c r="D66" s="6">
        <f>IF(D16="No",D39*0.01,0)</f>
        <v>0</v>
      </c>
    </row>
    <row r="67" spans="3:4" hidden="1"/>
  </sheetData>
  <sheetProtection algorithmName="SHA-512" hashValue="CrXPD0jxVMX6iXAROYk+uq6kDSeedXb3bcvgNMOn/uxkObLB9aehw8LGA4ELxnN6k//sl8u7uj+2r0DC2w6/rQ==" saltValue="bLSw8NzJe3FDZjDnBV+8TA==" spinCount="100000" sheet="1" objects="1" scenarios="1" selectLockedCells="1"/>
  <mergeCells count="9">
    <mergeCell ref="B6:N6"/>
    <mergeCell ref="F8:K8"/>
    <mergeCell ref="C31:E31"/>
    <mergeCell ref="C32:E32"/>
    <mergeCell ref="F11:K11"/>
    <mergeCell ref="F9:I9"/>
    <mergeCell ref="H25:M25"/>
    <mergeCell ref="H29:M29"/>
    <mergeCell ref="H26:M28"/>
  </mergeCells>
  <dataValidations count="4">
    <dataValidation type="list" allowBlank="1" showInputMessage="1" showErrorMessage="1" sqref="D15" xr:uid="{23E5C69C-8427-41D5-B43B-96A60F27B645}">
      <formula1>$C$56:$C$59</formula1>
    </dataValidation>
    <dataValidation type="list" allowBlank="1" showInputMessage="1" showErrorMessage="1" sqref="D16" xr:uid="{B68E107B-F076-4527-A489-8E049835579C}">
      <formula1>$C$65:$C$66</formula1>
    </dataValidation>
    <dataValidation type="list" allowBlank="1" showInputMessage="1" showErrorMessage="1" sqref="D13" xr:uid="{A93D4605-5061-4B48-8F14-578C8D9EF347}">
      <formula1>$C$42:$C$45</formula1>
    </dataValidation>
    <dataValidation type="list" allowBlank="1" showInputMessage="1" showErrorMessage="1" sqref="D14" xr:uid="{9D6F2D1E-2614-4EED-B409-98A917ED9FFD}">
      <formula1>$C$52:$C$53</formula1>
    </dataValidation>
  </dataValidations>
  <hyperlinks>
    <hyperlink ref="H29:M29" r:id="rId1" display="👉 Get Your Custom ROI Assessment Today!" xr:uid="{099F8FD6-A598-4C11-AF83-B1C56FAA3464}"/>
  </hyperlinks>
  <pageMargins left="0.7" right="0.7" top="0.75" bottom="0.75" header="0.3" footer="0.3"/>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f7eacc-b72a-41ea-8799-dfc195925d80" xsi:nil="true"/>
    <lcf76f155ced4ddcb4097134ff3c332f xmlns="5702e3c0-d33f-495f-8758-26bd28d9a4d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A9486D841E4849AC7B70B4F969DEB8" ma:contentTypeVersion="19" ma:contentTypeDescription="Create a new document." ma:contentTypeScope="" ma:versionID="2969ddabc29ca2eced88ddb2b68a6396">
  <xsd:schema xmlns:xsd="http://www.w3.org/2001/XMLSchema" xmlns:xs="http://www.w3.org/2001/XMLSchema" xmlns:p="http://schemas.microsoft.com/office/2006/metadata/properties" xmlns:ns2="5702e3c0-d33f-495f-8758-26bd28d9a4d5" xmlns:ns3="ddf7eacc-b72a-41ea-8799-dfc195925d80" targetNamespace="http://schemas.microsoft.com/office/2006/metadata/properties" ma:root="true" ma:fieldsID="44ad81c3ad5956cfd5ab3fd0d9c8e10f" ns2:_="" ns3:_="">
    <xsd:import namespace="5702e3c0-d33f-495f-8758-26bd28d9a4d5"/>
    <xsd:import namespace="ddf7eacc-b72a-41ea-8799-dfc195925d8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02e3c0-d33f-495f-8758-26bd28d9a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5634d9e-07ff-4b60-a19b-d8873c9b1c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f7eacc-b72a-41ea-8799-dfc195925d8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f8f1c3-cf39-478f-97e4-3d0ab3a02a4d}" ma:internalName="TaxCatchAll" ma:showField="CatchAllData" ma:web="ddf7eacc-b72a-41ea-8799-dfc195925d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14F097-4096-484A-917A-577AF8406CD9}"/>
</file>

<file path=customXml/itemProps2.xml><?xml version="1.0" encoding="utf-8"?>
<ds:datastoreItem xmlns:ds="http://schemas.openxmlformats.org/officeDocument/2006/customXml" ds:itemID="{9F3EB6A9-6150-4F38-A00B-65FA3E4D6D2E}"/>
</file>

<file path=customXml/itemProps3.xml><?xml version="1.0" encoding="utf-8"?>
<ds:datastoreItem xmlns:ds="http://schemas.openxmlformats.org/officeDocument/2006/customXml" ds:itemID="{8F50FF68-EF06-4F7D-8A51-B376EF9771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Nils Hildebrandt</dc:creator>
  <cp:keywords/>
  <dc:description/>
  <cp:lastModifiedBy/>
  <cp:revision/>
  <dcterms:created xsi:type="dcterms:W3CDTF">2025-02-25T15:25:06Z</dcterms:created>
  <dcterms:modified xsi:type="dcterms:W3CDTF">2025-04-01T11:09:28Z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0x01010034A9486D841E4849AC7B70B4F969DEB8</vt:lpwstr>
  </property>
</Properties>
</file>